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1140" yWindow="0" windowWidth="18800" windowHeight="14320"/>
  </bookViews>
  <sheets>
    <sheet name="Feuil1" sheetId="1" r:id="rId1"/>
    <sheet name="Feuil2" sheetId="2" r:id="rId2"/>
    <sheet name="Feuil3" sheetId="3" r:id="rId3"/>
    <sheet name="Rapport sur la compatibilité" sheetId="4" r:id="rId4"/>
  </sheets>
  <definedNames>
    <definedName name="_ftn1" localSheetId="0">Feuil1!$C$5</definedName>
    <definedName name="_ftnref1" localSheetId="0">Feuil1!#REF!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41" i="1" l="1"/>
  <c r="C44" i="1"/>
  <c r="C37" i="1"/>
  <c r="C29" i="1"/>
  <c r="C28" i="1"/>
  <c r="C27" i="1"/>
  <c r="C26" i="1"/>
  <c r="C25" i="1"/>
  <c r="C30" i="1"/>
  <c r="B49" i="1"/>
  <c r="C49" i="1"/>
  <c r="B48" i="1"/>
  <c r="C48" i="1"/>
  <c r="C50" i="1"/>
  <c r="C14" i="1"/>
  <c r="C13" i="1"/>
  <c r="C12" i="1"/>
  <c r="C11" i="1"/>
  <c r="C15" i="1"/>
  <c r="C19" i="1"/>
  <c r="C20" i="1"/>
  <c r="C21" i="1"/>
  <c r="C53" i="1"/>
  <c r="B37" i="1"/>
  <c r="B21" i="1"/>
  <c r="B15" i="1"/>
  <c r="B44" i="1"/>
  <c r="B30" i="1"/>
  <c r="B50" i="1"/>
  <c r="B53" i="1"/>
</calcChain>
</file>

<file path=xl/sharedStrings.xml><?xml version="1.0" encoding="utf-8"?>
<sst xmlns="http://schemas.openxmlformats.org/spreadsheetml/2006/main" count="76" uniqueCount="51">
  <si>
    <t>Marchienne</t>
  </si>
  <si>
    <t>Visé</t>
  </si>
  <si>
    <t>Angleur</t>
  </si>
  <si>
    <t>C-Power</t>
  </si>
  <si>
    <t>Tessenderlo</t>
  </si>
  <si>
    <t>Eldepasco</t>
  </si>
  <si>
    <t>Turbo-jet</t>
  </si>
  <si>
    <t>Hamme</t>
  </si>
  <si>
    <t>Intradel</t>
  </si>
  <si>
    <t>Belwind</t>
  </si>
  <si>
    <t>Doel 1 &amp; 2, Tihange 1</t>
  </si>
  <si>
    <t>Wallonie</t>
  </si>
  <si>
    <t>Amercoeur (Roux)</t>
  </si>
  <si>
    <t>Stora Enso (Langerbrugge)</t>
  </si>
  <si>
    <t>?</t>
  </si>
  <si>
    <t>Rapport sur la compatibilité concernant Nouvelles centrales de production électricité 1110.xls</t>
  </si>
  <si>
    <t>Exécuté le 25/11/2010 14:42</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</si>
  <si>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</si>
  <si>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</si>
  <si>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</si>
  <si>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</si>
  <si>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Elektriciteitsproductie in 2010 (GWh)</t>
  </si>
  <si>
    <t>Totale productiecapaciteit van alternatieven</t>
  </si>
  <si>
    <t>Onshore windenergie</t>
  </si>
  <si>
    <t>Offshore windenergie</t>
  </si>
  <si>
    <t>Vermogen (MW)</t>
  </si>
  <si>
    <t>Elektriciteitsproductie (GWh)</t>
  </si>
  <si>
    <t>Vlaanderen</t>
  </si>
  <si>
    <t>Totaal</t>
  </si>
  <si>
    <t>Thumaide (oven  n°7)</t>
  </si>
  <si>
    <t>Afvalverbranding</t>
  </si>
  <si>
    <t>STEG</t>
  </si>
  <si>
    <t>Warmtekrachtkoppeling (gas/biomassa)</t>
  </si>
  <si>
    <t>Ineos-Essent (Antwerpen)</t>
  </si>
  <si>
    <t>Exxon (Antwerpen)</t>
  </si>
  <si>
    <t>Lanxess Rubber (Antwerpen)</t>
  </si>
  <si>
    <t>Degussa (Antwerpen)</t>
  </si>
  <si>
    <t>Opmerkingen</t>
  </si>
  <si>
    <t>Werken gestart, opstart voorzien voor 2011</t>
  </si>
  <si>
    <t>Opstart voorzien voor 2012</t>
  </si>
  <si>
    <t>Werken gestart, centrale normaal gezien klaar half 2011</t>
  </si>
  <si>
    <t>In werking</t>
  </si>
  <si>
    <t>Werken gestart</t>
  </si>
  <si>
    <t>6 turbines in werking, ganse productiepark zou gereed moeten zijn tegen 2013</t>
  </si>
  <si>
    <t>Kernreactoren die volgens de wet op de kernuitstap moeten sluiten in 2015</t>
  </si>
  <si>
    <t xml:space="preserve">Opgestart in juni 2010 </t>
  </si>
  <si>
    <t xml:space="preserve">Productiepark zou tussen 2011 en 2013 in werking moeten treden </t>
  </si>
  <si>
    <t>165 MW geïnstalleerd in 2010, park zou volledig operationeel moeten zijn in 2012</t>
  </si>
  <si>
    <t>(Bron : PRIS database, IAEA)</t>
  </si>
  <si>
    <t>Investeringsprojecten die pas gerealiseerd werden, in aanbouw zijn en/of waarvan redelijkerwijze kan worden aangenomen dat ze ten laatste tegen 2015 operationeel zijn</t>
  </si>
  <si>
    <t>Vermogen (MWel)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</si>
</sst>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7" x14ac:knownFonts="1">
    <font>
      <sz val="10"/>
      <name val="Arial"/>
    </font>
    <font>
      <sz val="10"/>
      <name val="Arial"/>
    </font>
    <font>
      <sz val="8"/>
      <name val="Arial"/>
    </font>
    <font>
      <b/>
      <sz val="10"/>
      <name val="Arial"/>
      <family val="2"/>
    </font>
    <font>
      <sz val="10"/>
      <name val="Arial"/>
      <family val="2"/>
    </font>
    <font>
      <u/>
      <sz val="10"/>
      <color indexed="12"/>
      <name val="Arial"/>
    </font>
    <font>
      <sz val="12"/>
      <color indexed="8"/>
      <name val="Courier CE"/>
    </font>
    <font>
      <sz val="10"/>
      <color indexed="8"/>
      <name val="Arial"/>
      <family val="2"/>
    </font>
    <font>
      <sz val="9"/>
      <name val="Arial"/>
    </font>
    <font>
      <b/>
      <sz val="9"/>
      <name val="Arial"/>
      <family val="2"/>
    </font>
    <font>
      <i/>
      <sz val="10"/>
      <name val="Arial"/>
      <family val="2"/>
    </font>
    <font>
      <b/>
      <sz val="11"/>
      <name val="Arial"/>
      <family val="2"/>
    </font>
    <font>
      <b/>
      <i/>
      <sz val="10"/>
      <name val="Arial"/>
      <family val="2"/>
    </font>
    <font>
      <i/>
      <sz val="10"/>
      <color indexed="8"/>
      <name val="Arial"/>
      <family val="2"/>
    </font>
    <font>
      <b/>
      <sz val="10"/>
      <name val="Arial"/>
    </font>
    <font>
      <sz val="11"/>
      <color indexed="56"/>
      <name val="Calibri"/>
      <family val="2"/>
    </font>
    <font>
      <b/>
      <sz val="10"/>
      <name val="Verdan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s>
  <borders count="18">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top/>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99">
    <xf numFmtId="0" fontId="0" fillId="0" borderId="0" xfId="0"/>
    <xf numFmtId="9" fontId="0" fillId="0" borderId="0" xfId="0" applyNumberFormat="1"/>
    <xf numFmtId="0" fontId="3" fillId="0" borderId="0" xfId="0" applyFont="1"/>
    <xf numFmtId="0" fontId="4" fillId="0" borderId="0" xfId="0" applyFont="1"/>
    <xf numFmtId="0" fontId="0" fillId="0" borderId="0" xfId="0" applyFill="1" applyAlignment="1">
      <alignment horizontal="right"/>
    </xf>
    <xf numFmtId="0" fontId="4" fillId="0" borderId="0" xfId="0" applyFont="1" applyFill="1"/>
    <xf numFmtId="0" fontId="0" fillId="0" borderId="0" xfId="0" applyFill="1"/>
    <xf numFmtId="0" fontId="3" fillId="0" borderId="0" xfId="0" applyFont="1" applyFill="1"/>
    <xf numFmtId="0" fontId="6" fillId="0" borderId="0" xfId="0" applyFont="1"/>
    <xf numFmtId="0" fontId="7" fillId="0" borderId="0" xfId="0" applyFont="1"/>
    <xf numFmtId="0" fontId="8" fillId="0" borderId="0" xfId="0" applyFont="1" applyFill="1"/>
    <xf numFmtId="0" fontId="10" fillId="0" borderId="0" xfId="0" applyFont="1" applyFill="1"/>
    <xf numFmtId="0" fontId="6" fillId="0" borderId="0" xfId="0" applyFont="1" applyFill="1"/>
    <xf numFmtId="0" fontId="10" fillId="0" borderId="0" xfId="0" applyFont="1"/>
    <xf numFmtId="0" fontId="11" fillId="0" borderId="0" xfId="0" applyFont="1" applyFill="1"/>
    <xf numFmtId="0" fontId="10" fillId="0" borderId="0" xfId="0" applyNumberFormat="1" applyFont="1"/>
    <xf numFmtId="0" fontId="12" fillId="0" borderId="0" xfId="0" applyFont="1"/>
    <xf numFmtId="0" fontId="12" fillId="0" borderId="0" xfId="0" applyFont="1" applyFill="1"/>
    <xf numFmtId="0" fontId="13" fillId="0" borderId="0" xfId="0" applyFont="1" applyFill="1"/>
    <xf numFmtId="0" fontId="4" fillId="0" borderId="0" xfId="0" applyNumberFormat="1" applyFont="1"/>
    <xf numFmtId="0" fontId="15" fillId="0" borderId="0" xfId="0" applyFont="1"/>
    <xf numFmtId="0" fontId="14" fillId="0" borderId="0" xfId="0" applyNumberFormat="1" applyFont="1" applyAlignment="1">
      <alignment vertical="top" wrapText="1"/>
    </xf>
    <xf numFmtId="0" fontId="1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 xfId="0" applyNumberFormat="1" applyBorder="1" applyAlignment="1">
      <alignment vertical="top" wrapText="1"/>
    </xf>
    <xf numFmtId="0" fontId="0" fillId="0" borderId="2" xfId="0" applyBorder="1" applyAlignment="1">
      <alignment vertical="top" wrapText="1"/>
    </xf>
    <xf numFmtId="0" fontId="14" fillId="0" borderId="0" xfId="0" applyFont="1" applyAlignment="1">
      <alignment horizontal="center" vertical="top" wrapText="1"/>
    </xf>
    <xf numFmtId="0" fontId="0" fillId="0" borderId="0" xfId="0" applyAlignment="1">
      <alignment horizontal="center" vertical="top" wrapText="1"/>
    </xf>
    <xf numFmtId="0" fontId="14" fillId="0" borderId="0" xfId="0" applyNumberFormat="1" applyFont="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0" xfId="0" applyBorder="1"/>
    <xf numFmtId="0" fontId="10" fillId="0" borderId="0" xfId="0" applyFont="1" applyBorder="1" applyAlignment="1">
      <alignment horizontal="right"/>
    </xf>
    <xf numFmtId="1" fontId="0" fillId="0" borderId="0" xfId="0" applyNumberFormat="1" applyFill="1" applyBorder="1"/>
    <xf numFmtId="0" fontId="0" fillId="0" borderId="0" xfId="0" applyFill="1" applyBorder="1"/>
    <xf numFmtId="0" fontId="0" fillId="0" borderId="4" xfId="0" applyFill="1" applyBorder="1"/>
    <xf numFmtId="0" fontId="0" fillId="2" borderId="0" xfId="0" applyFill="1" applyBorder="1"/>
    <xf numFmtId="0" fontId="3" fillId="0" borderId="5" xfId="0" applyFont="1" applyBorder="1"/>
    <xf numFmtId="0" fontId="0" fillId="0" borderId="0" xfId="0" applyFill="1" applyBorder="1"/>
    <xf numFmtId="0" fontId="0" fillId="0" borderId="0" xfId="0" applyBorder="1" applyAlignment="1">
      <alignment horizontal="right"/>
    </xf>
    <xf numFmtId="0" fontId="4" fillId="0" borderId="0" xfId="0" applyFont="1" applyBorder="1"/>
    <xf numFmtId="0" fontId="4" fillId="0" borderId="0" xfId="0" applyFont="1" applyFill="1" applyBorder="1"/>
    <xf numFmtId="1" fontId="4" fillId="0" borderId="0" xfId="0" applyNumberFormat="1" applyFont="1" applyFill="1" applyBorder="1"/>
    <xf numFmtId="0" fontId="12" fillId="2" borderId="6" xfId="0" applyFont="1" applyFill="1" applyBorder="1"/>
    <xf numFmtId="0" fontId="12" fillId="0" borderId="7" xfId="0" applyFont="1" applyFill="1" applyBorder="1"/>
    <xf numFmtId="0" fontId="12" fillId="0" borderId="7" xfId="0" applyFont="1" applyFill="1" applyBorder="1"/>
    <xf numFmtId="0" fontId="0" fillId="0" borderId="8" xfId="0" applyBorder="1"/>
    <xf numFmtId="0" fontId="0" fillId="0" borderId="9" xfId="0" applyBorder="1"/>
    <xf numFmtId="0" fontId="10" fillId="0" borderId="0" xfId="0" applyFont="1" applyFill="1" applyBorder="1" applyAlignment="1">
      <alignment horizontal="right"/>
    </xf>
    <xf numFmtId="0" fontId="0" fillId="0" borderId="10" xfId="0" applyBorder="1"/>
    <xf numFmtId="0" fontId="4" fillId="0" borderId="9" xfId="0" applyFont="1" applyFill="1" applyBorder="1"/>
    <xf numFmtId="0" fontId="1" fillId="0" borderId="0" xfId="0" applyFont="1" applyFill="1" applyBorder="1"/>
    <xf numFmtId="0" fontId="0" fillId="0" borderId="9" xfId="0" applyFill="1" applyBorder="1"/>
    <xf numFmtId="0" fontId="4" fillId="0" borderId="10" xfId="0" applyFont="1" applyFill="1" applyBorder="1" applyAlignment="1"/>
    <xf numFmtId="0" fontId="4" fillId="0" borderId="10" xfId="0" applyFont="1" applyBorder="1"/>
    <xf numFmtId="0" fontId="8" fillId="0" borderId="9" xfId="0" applyFont="1" applyFill="1" applyBorder="1"/>
    <xf numFmtId="0" fontId="0" fillId="0" borderId="11" xfId="0" applyBorder="1"/>
    <xf numFmtId="0" fontId="9" fillId="3" borderId="6" xfId="0" applyFont="1" applyFill="1" applyBorder="1"/>
    <xf numFmtId="0" fontId="3" fillId="3" borderId="7" xfId="0" applyFont="1" applyFill="1" applyBorder="1"/>
    <xf numFmtId="0" fontId="0" fillId="3" borderId="8" xfId="0" applyFill="1" applyBorder="1"/>
    <xf numFmtId="0" fontId="12" fillId="0" borderId="6" xfId="0" applyFont="1" applyFill="1" applyBorder="1"/>
    <xf numFmtId="0" fontId="4" fillId="0" borderId="8" xfId="0" applyFont="1" applyBorder="1"/>
    <xf numFmtId="1" fontId="12" fillId="0" borderId="7" xfId="0" applyNumberFormat="1" applyFont="1" applyFill="1" applyBorder="1"/>
    <xf numFmtId="0" fontId="3" fillId="0" borderId="8" xfId="0" applyFont="1" applyBorder="1"/>
    <xf numFmtId="0" fontId="3" fillId="0" borderId="9" xfId="0" applyFont="1" applyBorder="1"/>
    <xf numFmtId="0" fontId="4" fillId="2" borderId="9" xfId="0" applyFont="1" applyFill="1" applyBorder="1"/>
    <xf numFmtId="0" fontId="4" fillId="0" borderId="9" xfId="0" applyFont="1" applyBorder="1"/>
    <xf numFmtId="0" fontId="12" fillId="0" borderId="6" xfId="0" applyFont="1" applyBorder="1"/>
    <xf numFmtId="0" fontId="12" fillId="0" borderId="7" xfId="0" applyFont="1" applyBorder="1"/>
    <xf numFmtId="0" fontId="0" fillId="0" borderId="8" xfId="0" applyFill="1" applyBorder="1"/>
    <xf numFmtId="0" fontId="3" fillId="3" borderId="6" xfId="0" applyFont="1" applyFill="1" applyBorder="1"/>
    <xf numFmtId="0" fontId="0" fillId="2" borderId="9" xfId="0" applyFill="1" applyBorder="1"/>
    <xf numFmtId="0" fontId="3" fillId="3" borderId="8" xfId="0" applyFont="1" applyFill="1" applyBorder="1"/>
    <xf numFmtId="0" fontId="4" fillId="0" borderId="10" xfId="0" applyFont="1" applyFill="1" applyBorder="1"/>
    <xf numFmtId="1" fontId="4" fillId="0" borderId="10" xfId="0" applyNumberFormat="1" applyFont="1" applyFill="1" applyBorder="1"/>
    <xf numFmtId="1" fontId="12" fillId="0" borderId="8" xfId="0" applyNumberFormat="1" applyFont="1" applyFill="1" applyBorder="1"/>
    <xf numFmtId="1" fontId="3" fillId="4" borderId="8" xfId="0" applyNumberFormat="1" applyFont="1" applyFill="1" applyBorder="1"/>
    <xf numFmtId="0" fontId="3" fillId="3" borderId="6" xfId="0" applyFont="1" applyFill="1" applyBorder="1" applyAlignment="1">
      <alignment wrapText="1"/>
    </xf>
    <xf numFmtId="0" fontId="0" fillId="0" borderId="12" xfId="0" applyFill="1" applyBorder="1"/>
    <xf numFmtId="0" fontId="8" fillId="0" borderId="13" xfId="2" applyFont="1" applyBorder="1" applyAlignment="1" applyProtection="1"/>
    <xf numFmtId="0" fontId="0" fillId="3" borderId="7" xfId="0" applyFill="1" applyBorder="1"/>
    <xf numFmtId="0" fontId="11" fillId="5" borderId="6" xfId="0" applyFont="1" applyFill="1" applyBorder="1"/>
    <xf numFmtId="0" fontId="0" fillId="5" borderId="7" xfId="0" applyFill="1" applyBorder="1"/>
    <xf numFmtId="0" fontId="0" fillId="5" borderId="8" xfId="0" applyFill="1" applyBorder="1"/>
    <xf numFmtId="0" fontId="3" fillId="6" borderId="10" xfId="0" applyFont="1" applyFill="1" applyBorder="1"/>
    <xf numFmtId="0" fontId="4" fillId="0" borderId="10" xfId="0" applyFont="1" applyFill="1" applyBorder="1"/>
    <xf numFmtId="0" fontId="0" fillId="0" borderId="10" xfId="0" applyFill="1" applyBorder="1"/>
    <xf numFmtId="0" fontId="4" fillId="0" borderId="4" xfId="0" applyFont="1" applyFill="1" applyBorder="1"/>
    <xf numFmtId="0" fontId="4" fillId="0" borderId="14" xfId="0" applyFont="1" applyFill="1" applyBorder="1"/>
    <xf numFmtId="0" fontId="4" fillId="3" borderId="15" xfId="0" applyFont="1" applyFill="1" applyBorder="1"/>
    <xf numFmtId="0" fontId="3" fillId="0" borderId="6" xfId="0" applyFont="1" applyFill="1" applyBorder="1" applyAlignment="1">
      <alignment wrapText="1"/>
    </xf>
    <xf numFmtId="1" fontId="4" fillId="0" borderId="7" xfId="0" applyNumberFormat="1" applyFont="1" applyFill="1" applyBorder="1"/>
    <xf numFmtId="0" fontId="16" fillId="5" borderId="15" xfId="0" applyFont="1" applyFill="1"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cellXfs>
  <cellStyles count="3">
    <cellStyle name="Euro" xfId="1"/>
    <cellStyle name="Hyperlink" xfId="2" builtinId="8"/>
    <cellStyle name="Norma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tabSelected="1" topLeftCell="B15" workbookViewId="0">
      <selection activeCell="D16" sqref="D16"/>
    </sheetView>
  </sheetViews>
  <sheetFormatPr baseColWidth="10" defaultColWidth="11.5" defaultRowHeight="12" x14ac:dyDescent="0"/>
  <cols>
    <col min="1" max="1" width="27.6640625" customWidth="1"/>
    <col min="2" max="2" width="17.6640625" customWidth="1"/>
    <col min="3" max="3" width="44.5" customWidth="1"/>
    <col min="4" max="4" width="84.33203125" customWidth="1"/>
    <col min="5" max="5" width="40" customWidth="1"/>
    <col min="6" max="6" width="39.6640625" customWidth="1"/>
    <col min="7" max="7" width="16.1640625" customWidth="1"/>
    <col min="8" max="8" width="24.83203125" customWidth="1"/>
  </cols>
  <sheetData>
    <row r="1" spans="1:8" ht="14" thickBot="1">
      <c r="A1" s="82" t="s">
        <v>44</v>
      </c>
      <c r="B1" s="83"/>
      <c r="C1" s="84"/>
      <c r="D1" s="6"/>
    </row>
    <row r="2" spans="1:8" ht="14" thickBot="1">
      <c r="A2" s="14"/>
      <c r="B2" s="6"/>
      <c r="C2" s="6"/>
      <c r="D2" s="6"/>
    </row>
    <row r="3" spans="1:8" ht="13" thickBot="1">
      <c r="A3" s="71"/>
      <c r="B3" s="81"/>
      <c r="C3" s="73" t="s">
        <v>21</v>
      </c>
    </row>
    <row r="4" spans="1:8">
      <c r="A4" s="65" t="s">
        <v>10</v>
      </c>
      <c r="B4" s="32"/>
      <c r="C4" s="85">
        <v>14129</v>
      </c>
    </row>
    <row r="5" spans="1:8" ht="13" thickBot="1">
      <c r="A5" s="57"/>
      <c r="B5" s="79"/>
      <c r="C5" s="80" t="s">
        <v>48</v>
      </c>
    </row>
    <row r="6" spans="1:8" ht="13" thickBot="1"/>
    <row r="7" spans="1:8">
      <c r="A7" s="93" t="s">
        <v>49</v>
      </c>
      <c r="B7" s="94"/>
      <c r="C7" s="94"/>
      <c r="D7" s="95"/>
    </row>
    <row r="8" spans="1:8" s="6" customFormat="1" ht="13" thickBot="1">
      <c r="A8" s="96"/>
      <c r="B8" s="97"/>
      <c r="C8" s="97"/>
      <c r="D8" s="98"/>
    </row>
    <row r="9" spans="1:8" ht="13" thickBot="1">
      <c r="A9" s="71" t="s">
        <v>31</v>
      </c>
      <c r="B9" s="59" t="s">
        <v>25</v>
      </c>
      <c r="C9" s="59" t="s">
        <v>26</v>
      </c>
      <c r="D9" s="73" t="s">
        <v>37</v>
      </c>
    </row>
    <row r="10" spans="1:8">
      <c r="A10" s="48"/>
      <c r="B10" s="32"/>
      <c r="C10" s="49"/>
      <c r="D10" s="50"/>
    </row>
    <row r="11" spans="1:8">
      <c r="A11" s="51" t="s">
        <v>12</v>
      </c>
      <c r="B11" s="35">
        <v>290</v>
      </c>
      <c r="C11" s="52">
        <f>B11*7500/1000</f>
        <v>2175</v>
      </c>
      <c r="D11" s="50" t="s">
        <v>41</v>
      </c>
    </row>
    <row r="12" spans="1:8">
      <c r="A12" s="53" t="s">
        <v>0</v>
      </c>
      <c r="B12" s="35">
        <v>420</v>
      </c>
      <c r="C12" s="52">
        <f>B12*7500/1000</f>
        <v>3150</v>
      </c>
      <c r="D12" s="54" t="s">
        <v>38</v>
      </c>
      <c r="E12" s="6"/>
      <c r="G12" s="6"/>
      <c r="H12" s="6"/>
    </row>
    <row r="13" spans="1:8">
      <c r="A13" s="53" t="s">
        <v>1</v>
      </c>
      <c r="B13" s="35">
        <v>900</v>
      </c>
      <c r="C13" s="52">
        <f>B13*7500/1000</f>
        <v>6750</v>
      </c>
      <c r="D13" s="50" t="s">
        <v>39</v>
      </c>
    </row>
    <row r="14" spans="1:8" ht="13" thickBot="1">
      <c r="A14" s="53" t="s">
        <v>4</v>
      </c>
      <c r="B14" s="35">
        <v>420</v>
      </c>
      <c r="C14" s="52">
        <f>B14*7500/1000</f>
        <v>3150</v>
      </c>
      <c r="D14" s="55" t="s">
        <v>40</v>
      </c>
    </row>
    <row r="15" spans="1:8" ht="13" thickBot="1">
      <c r="A15" s="44" t="s">
        <v>28</v>
      </c>
      <c r="B15" s="45">
        <f>SUM(B11:B14)</f>
        <v>2030</v>
      </c>
      <c r="C15" s="46">
        <f>SUM(C11:C14)</f>
        <v>15225</v>
      </c>
      <c r="D15" s="47"/>
    </row>
    <row r="16" spans="1:8" ht="13" thickBot="1">
      <c r="A16" s="10"/>
      <c r="B16" s="6"/>
      <c r="C16" s="6"/>
    </row>
    <row r="17" spans="1:4" ht="13" thickBot="1">
      <c r="A17" s="58" t="s">
        <v>6</v>
      </c>
      <c r="B17" s="59" t="s">
        <v>25</v>
      </c>
      <c r="C17" s="59" t="s">
        <v>26</v>
      </c>
      <c r="D17" s="73" t="s">
        <v>37</v>
      </c>
    </row>
    <row r="18" spans="1:4">
      <c r="A18" s="56"/>
      <c r="B18" s="35"/>
      <c r="C18" s="35"/>
      <c r="D18" s="50"/>
    </row>
    <row r="19" spans="1:4">
      <c r="A19" s="56" t="s">
        <v>2</v>
      </c>
      <c r="B19" s="35">
        <v>130</v>
      </c>
      <c r="C19" s="39">
        <f>B19*2000/1000</f>
        <v>260</v>
      </c>
      <c r="D19" s="55" t="s">
        <v>41</v>
      </c>
    </row>
    <row r="20" spans="1:4" ht="13" thickBot="1">
      <c r="A20" s="56" t="s">
        <v>7</v>
      </c>
      <c r="B20" s="35">
        <v>112</v>
      </c>
      <c r="C20" s="39">
        <f>B20*2000/1000</f>
        <v>224</v>
      </c>
      <c r="D20" s="55" t="s">
        <v>41</v>
      </c>
    </row>
    <row r="21" spans="1:4" ht="13" thickBot="1">
      <c r="A21" s="61" t="s">
        <v>28</v>
      </c>
      <c r="B21" s="45">
        <f>SUM(B19:B20)</f>
        <v>242</v>
      </c>
      <c r="C21" s="46">
        <f>SUM(C19:C20)</f>
        <v>484</v>
      </c>
      <c r="D21" s="62"/>
    </row>
    <row r="22" spans="1:4" ht="13" thickBot="1">
      <c r="D22" s="3"/>
    </row>
    <row r="23" spans="1:4" ht="25" thickBot="1">
      <c r="A23" s="78" t="s">
        <v>32</v>
      </c>
      <c r="B23" s="59" t="s">
        <v>50</v>
      </c>
      <c r="C23" s="59" t="s">
        <v>26</v>
      </c>
      <c r="D23" s="73" t="s">
        <v>37</v>
      </c>
    </row>
    <row r="24" spans="1:4">
      <c r="A24" s="65"/>
      <c r="B24" s="32"/>
      <c r="C24" s="33"/>
      <c r="D24" s="55"/>
    </row>
    <row r="25" spans="1:4">
      <c r="A25" s="51" t="s">
        <v>33</v>
      </c>
      <c r="B25" s="32">
        <v>135</v>
      </c>
      <c r="C25" s="34">
        <f>(B25*4400/1000)</f>
        <v>594</v>
      </c>
      <c r="D25" s="55" t="s">
        <v>41</v>
      </c>
    </row>
    <row r="26" spans="1:4">
      <c r="A26" s="51" t="s">
        <v>34</v>
      </c>
      <c r="B26" s="35">
        <v>81</v>
      </c>
      <c r="C26" s="34">
        <f>(B26*4400/1000)</f>
        <v>356.4</v>
      </c>
      <c r="D26" s="55" t="s">
        <v>41</v>
      </c>
    </row>
    <row r="27" spans="1:4">
      <c r="A27" s="53" t="s">
        <v>35</v>
      </c>
      <c r="B27" s="35">
        <v>55</v>
      </c>
      <c r="C27" s="34">
        <f>(B27*4400/1000)</f>
        <v>242</v>
      </c>
      <c r="D27" s="55" t="s">
        <v>41</v>
      </c>
    </row>
    <row r="28" spans="1:4">
      <c r="A28" s="51" t="s">
        <v>36</v>
      </c>
      <c r="B28" s="35">
        <v>84</v>
      </c>
      <c r="C28" s="34">
        <f>(B28*4400/1000)</f>
        <v>369.6</v>
      </c>
      <c r="D28" s="55" t="s">
        <v>41</v>
      </c>
    </row>
    <row r="29" spans="1:4" ht="13" thickBot="1">
      <c r="A29" s="66" t="s">
        <v>13</v>
      </c>
      <c r="B29" s="37">
        <v>43</v>
      </c>
      <c r="C29" s="34">
        <f>(B29*4400/1000)</f>
        <v>189.2</v>
      </c>
      <c r="D29" s="86" t="s">
        <v>45</v>
      </c>
    </row>
    <row r="30" spans="1:4" ht="13" thickBot="1">
      <c r="A30" s="61" t="s">
        <v>28</v>
      </c>
      <c r="B30" s="45">
        <f>SUM(B25:B29)</f>
        <v>398</v>
      </c>
      <c r="C30" s="63">
        <f>SUM(C25:C29)</f>
        <v>1751.2</v>
      </c>
      <c r="D30" s="64"/>
    </row>
    <row r="31" spans="1:4">
      <c r="A31" s="3"/>
      <c r="C31" s="6"/>
    </row>
    <row r="32" spans="1:4" ht="13" thickBot="1">
      <c r="C32" s="6"/>
    </row>
    <row r="33" spans="1:5" ht="13" thickBot="1">
      <c r="A33" s="71" t="s">
        <v>30</v>
      </c>
      <c r="B33" s="59" t="s">
        <v>25</v>
      </c>
      <c r="C33" s="59" t="s">
        <v>26</v>
      </c>
      <c r="D33" s="60"/>
    </row>
    <row r="34" spans="1:5">
      <c r="A34" s="67"/>
      <c r="B34" s="32"/>
      <c r="C34" s="35"/>
      <c r="D34" s="50"/>
    </row>
    <row r="35" spans="1:5">
      <c r="A35" s="67" t="s">
        <v>8</v>
      </c>
      <c r="B35" s="32">
        <v>33</v>
      </c>
      <c r="C35" s="39">
        <v>240</v>
      </c>
      <c r="D35" s="55" t="s">
        <v>41</v>
      </c>
    </row>
    <row r="36" spans="1:5" ht="13" thickBot="1">
      <c r="A36" s="66" t="s">
        <v>29</v>
      </c>
      <c r="B36" s="40" t="s">
        <v>14</v>
      </c>
      <c r="C36" s="39">
        <v>230</v>
      </c>
      <c r="D36" s="55" t="s">
        <v>42</v>
      </c>
    </row>
    <row r="37" spans="1:5" ht="13" thickBot="1">
      <c r="A37" s="68" t="s">
        <v>28</v>
      </c>
      <c r="B37" s="69">
        <f>B35</f>
        <v>33</v>
      </c>
      <c r="C37" s="46">
        <f>SUM(C35:C36)</f>
        <v>470</v>
      </c>
      <c r="D37" s="70"/>
    </row>
    <row r="38" spans="1:5" ht="13" thickBot="1">
      <c r="A38" s="3"/>
      <c r="C38" s="6"/>
      <c r="D38" s="6"/>
    </row>
    <row r="39" spans="1:5" ht="13" thickBot="1">
      <c r="A39" s="71" t="s">
        <v>24</v>
      </c>
      <c r="B39" s="59" t="s">
        <v>25</v>
      </c>
      <c r="C39" s="59" t="s">
        <v>26</v>
      </c>
      <c r="D39" s="60"/>
    </row>
    <row r="40" spans="1:5">
      <c r="A40" s="48"/>
      <c r="B40" s="32"/>
      <c r="C40" s="35"/>
      <c r="D40" s="50"/>
    </row>
    <row r="41" spans="1:5">
      <c r="A41" s="72" t="s">
        <v>3</v>
      </c>
      <c r="B41" s="35">
        <v>325</v>
      </c>
      <c r="C41" s="34">
        <f>1000/300*325</f>
        <v>1083.3333333333335</v>
      </c>
      <c r="D41" s="74" t="s">
        <v>43</v>
      </c>
    </row>
    <row r="42" spans="1:5">
      <c r="A42" s="53" t="s">
        <v>5</v>
      </c>
      <c r="B42" s="35">
        <v>216</v>
      </c>
      <c r="C42" s="34">
        <v>670</v>
      </c>
      <c r="D42" s="87" t="s">
        <v>46</v>
      </c>
    </row>
    <row r="43" spans="1:5" ht="13" thickBot="1">
      <c r="A43" s="53" t="s">
        <v>9</v>
      </c>
      <c r="B43" s="35">
        <v>330</v>
      </c>
      <c r="C43" s="34">
        <v>1100</v>
      </c>
      <c r="D43" s="87" t="s">
        <v>47</v>
      </c>
    </row>
    <row r="44" spans="1:5" ht="13" thickBot="1">
      <c r="A44" s="61" t="s">
        <v>28</v>
      </c>
      <c r="B44" s="45">
        <f>SUM(B41:B43)</f>
        <v>871</v>
      </c>
      <c r="C44" s="63">
        <f>SUM(C41:C43)</f>
        <v>2853.3333333333335</v>
      </c>
      <c r="D44" s="64"/>
    </row>
    <row r="45" spans="1:5" ht="13" thickBot="1">
      <c r="A45" s="36"/>
      <c r="B45" s="35"/>
      <c r="C45" s="35"/>
      <c r="D45" s="38"/>
    </row>
    <row r="46" spans="1:5" ht="13" thickBot="1">
      <c r="A46" s="71" t="s">
        <v>23</v>
      </c>
      <c r="B46" s="59" t="s">
        <v>25</v>
      </c>
      <c r="C46" s="73" t="s">
        <v>26</v>
      </c>
    </row>
    <row r="47" spans="1:5">
      <c r="A47" s="67"/>
      <c r="B47" s="41"/>
      <c r="C47" s="74"/>
      <c r="D47" s="3"/>
    </row>
    <row r="48" spans="1:5">
      <c r="A48" s="51" t="s">
        <v>11</v>
      </c>
      <c r="B48" s="42">
        <f>997-272</f>
        <v>725</v>
      </c>
      <c r="C48" s="75">
        <f>B48*2200/1000</f>
        <v>1595</v>
      </c>
      <c r="D48" s="19"/>
      <c r="E48" s="1"/>
    </row>
    <row r="49" spans="1:5" ht="13" thickBot="1">
      <c r="A49" s="51" t="s">
        <v>27</v>
      </c>
      <c r="B49" s="43">
        <f>450*2/3</f>
        <v>300</v>
      </c>
      <c r="C49" s="75">
        <f>B49*2200/1000</f>
        <v>660</v>
      </c>
      <c r="D49" s="3"/>
    </row>
    <row r="50" spans="1:5" ht="13" thickBot="1">
      <c r="A50" s="61" t="s">
        <v>28</v>
      </c>
      <c r="B50" s="63">
        <f>SUM(B48:B49)</f>
        <v>1025</v>
      </c>
      <c r="C50" s="76">
        <f>SUM(C48:C49)</f>
        <v>2255</v>
      </c>
      <c r="D50" s="3"/>
    </row>
    <row r="51" spans="1:5" ht="13" thickBot="1">
      <c r="A51" s="88"/>
      <c r="B51" s="42"/>
      <c r="C51" s="89"/>
    </row>
    <row r="52" spans="1:5" ht="13" thickBot="1">
      <c r="A52" s="90"/>
      <c r="B52" s="59" t="s">
        <v>25</v>
      </c>
      <c r="C52" s="73" t="s">
        <v>26</v>
      </c>
      <c r="D52" s="3"/>
    </row>
    <row r="53" spans="1:5" ht="25" thickBot="1">
      <c r="A53" s="91" t="s">
        <v>22</v>
      </c>
      <c r="B53" s="92">
        <f>SUM(B15+B30+B44+B50)</f>
        <v>4324</v>
      </c>
      <c r="C53" s="77">
        <f>SUM(C15+C21+C30+C37+C44+C50)</f>
        <v>23038.533333333333</v>
      </c>
      <c r="D53" s="3"/>
    </row>
    <row r="54" spans="1:5">
      <c r="B54" s="4"/>
      <c r="D54" s="5"/>
    </row>
    <row r="55" spans="1:5" ht="14">
      <c r="A55" s="15"/>
      <c r="B55" s="20"/>
      <c r="C55" s="13"/>
      <c r="D55" s="13"/>
    </row>
    <row r="56" spans="1:5" ht="14">
      <c r="A56" s="13"/>
      <c r="B56" s="20"/>
      <c r="C56" s="13"/>
      <c r="D56" s="16"/>
      <c r="E56" s="3"/>
    </row>
    <row r="57" spans="1:5">
      <c r="A57" s="13"/>
      <c r="B57" s="13"/>
      <c r="C57" s="13"/>
      <c r="D57" s="13"/>
      <c r="E57" s="3"/>
    </row>
    <row r="58" spans="1:5">
      <c r="A58" s="15"/>
      <c r="B58" s="11"/>
      <c r="C58" s="11"/>
      <c r="D58" s="13"/>
      <c r="E58" s="3"/>
    </row>
    <row r="59" spans="1:5">
      <c r="A59" s="15"/>
      <c r="B59" s="17"/>
      <c r="C59" s="17"/>
      <c r="D59" s="13"/>
      <c r="E59" s="3"/>
    </row>
    <row r="60" spans="1:5">
      <c r="A60" s="11"/>
      <c r="B60" s="17"/>
      <c r="C60" s="17"/>
      <c r="D60" s="13"/>
      <c r="E60" s="3"/>
    </row>
    <row r="61" spans="1:5">
      <c r="A61" s="11"/>
      <c r="B61" s="18"/>
      <c r="C61" s="11"/>
      <c r="D61" s="13"/>
      <c r="E61" s="3"/>
    </row>
    <row r="62" spans="1:5" ht="16">
      <c r="A62" s="5"/>
      <c r="B62" s="12"/>
      <c r="C62" s="5"/>
      <c r="D62" s="3"/>
      <c r="E62" s="5"/>
    </row>
    <row r="63" spans="1:5">
      <c r="A63" s="6"/>
      <c r="B63" s="6"/>
      <c r="C63" s="5"/>
      <c r="D63" s="3"/>
    </row>
    <row r="64" spans="1:5">
      <c r="A64" s="6"/>
      <c r="B64" s="6"/>
      <c r="C64" s="5"/>
      <c r="D64" s="3"/>
      <c r="E64" s="2"/>
    </row>
    <row r="65" spans="1:5">
      <c r="A65" s="6"/>
      <c r="B65" s="6"/>
      <c r="C65" s="6"/>
      <c r="D65" s="5"/>
    </row>
    <row r="66" spans="1:5">
      <c r="A66" s="6"/>
      <c r="B66" s="6"/>
      <c r="C66" s="6"/>
      <c r="D66" s="7"/>
    </row>
    <row r="67" spans="1:5">
      <c r="A67" s="6"/>
      <c r="B67" s="6"/>
      <c r="C67" s="6"/>
      <c r="D67" s="7"/>
    </row>
    <row r="68" spans="1:5">
      <c r="A68" s="6"/>
      <c r="B68" s="6"/>
      <c r="C68" s="6"/>
      <c r="D68" s="5"/>
    </row>
    <row r="69" spans="1:5">
      <c r="A69" s="6"/>
      <c r="B69" s="6"/>
      <c r="C69" s="6"/>
      <c r="D69" s="6"/>
    </row>
    <row r="70" spans="1:5">
      <c r="A70" s="6"/>
      <c r="B70" s="6"/>
      <c r="C70" s="6"/>
      <c r="D70" s="5"/>
    </row>
    <row r="71" spans="1:5">
      <c r="A71" s="6"/>
      <c r="B71" s="6"/>
      <c r="C71" s="6"/>
      <c r="D71" s="6"/>
    </row>
    <row r="72" spans="1:5">
      <c r="A72" s="6"/>
      <c r="B72" s="6"/>
      <c r="C72" s="6"/>
      <c r="D72" s="6"/>
    </row>
    <row r="73" spans="1:5">
      <c r="A73" s="6"/>
      <c r="B73" s="6"/>
      <c r="C73" s="6"/>
      <c r="D73" s="6"/>
    </row>
    <row r="74" spans="1:5">
      <c r="A74" s="6"/>
      <c r="B74" s="6"/>
      <c r="C74" s="6"/>
      <c r="D74" s="6"/>
      <c r="E74" s="2"/>
    </row>
    <row r="75" spans="1:5">
      <c r="A75" s="6"/>
      <c r="B75" s="6"/>
      <c r="C75" s="6"/>
      <c r="D75" s="6"/>
      <c r="E75" s="2"/>
    </row>
    <row r="76" spans="1:5">
      <c r="A76" s="6"/>
      <c r="B76" s="6"/>
      <c r="C76" s="6"/>
      <c r="D76" s="6"/>
      <c r="E76" s="9"/>
    </row>
    <row r="77" spans="1:5" ht="16">
      <c r="A77" s="6"/>
      <c r="B77" s="6"/>
      <c r="C77" s="6"/>
      <c r="D77" s="6"/>
      <c r="E77" s="8"/>
    </row>
    <row r="78" spans="1:5" ht="16">
      <c r="A78" s="6"/>
      <c r="B78" s="6"/>
      <c r="C78" s="6"/>
      <c r="D78" s="6"/>
      <c r="E78" s="8"/>
    </row>
    <row r="79" spans="1:5">
      <c r="A79" s="6"/>
      <c r="B79" s="6"/>
      <c r="C79" s="6"/>
      <c r="D79" s="6"/>
    </row>
    <row r="80" spans="1:5">
      <c r="A80" s="6"/>
      <c r="B80" s="6"/>
      <c r="C80" s="6"/>
      <c r="D80" s="6"/>
    </row>
    <row r="81" spans="1:5">
      <c r="A81" s="6"/>
      <c r="B81" s="6"/>
      <c r="C81" s="6"/>
      <c r="D81" s="6"/>
    </row>
    <row r="82" spans="1:5">
      <c r="A82" s="6"/>
      <c r="B82" s="6"/>
      <c r="C82" s="6"/>
      <c r="D82" s="6"/>
    </row>
    <row r="83" spans="1:5">
      <c r="A83" s="6"/>
      <c r="B83" s="6"/>
      <c r="C83" s="6"/>
      <c r="D83" s="6"/>
    </row>
    <row r="84" spans="1:5">
      <c r="A84" s="6"/>
      <c r="B84" s="6"/>
      <c r="C84" s="6"/>
      <c r="D84" s="6"/>
    </row>
    <row r="85" spans="1:5">
      <c r="A85" s="6"/>
      <c r="B85" s="6"/>
      <c r="C85" s="6"/>
      <c r="D85" s="6"/>
    </row>
    <row r="86" spans="1:5">
      <c r="A86" s="6"/>
      <c r="B86" s="6"/>
      <c r="C86" s="6"/>
      <c r="D86" s="6"/>
    </row>
    <row r="87" spans="1:5">
      <c r="A87" s="6"/>
      <c r="B87" s="6"/>
      <c r="C87" s="6"/>
      <c r="D87" s="6"/>
    </row>
    <row r="88" spans="1:5">
      <c r="A88" s="6"/>
      <c r="B88" s="6"/>
      <c r="C88" s="6"/>
      <c r="D88" s="6"/>
    </row>
    <row r="89" spans="1:5">
      <c r="A89" s="6"/>
      <c r="B89" s="6"/>
      <c r="C89" s="6"/>
      <c r="D89" s="6"/>
    </row>
    <row r="90" spans="1:5">
      <c r="A90" s="6"/>
      <c r="B90" s="6"/>
      <c r="C90" s="6"/>
      <c r="D90" s="6"/>
    </row>
    <row r="91" spans="1:5">
      <c r="A91" s="6"/>
      <c r="B91" s="6"/>
      <c r="C91" s="6"/>
      <c r="D91" s="6"/>
    </row>
    <row r="92" spans="1:5">
      <c r="A92" s="6"/>
      <c r="B92" s="6"/>
      <c r="C92" s="6"/>
      <c r="D92" s="6"/>
    </row>
    <row r="93" spans="1:5">
      <c r="A93" s="6"/>
      <c r="B93" s="6"/>
      <c r="C93" s="6"/>
      <c r="D93" s="6"/>
    </row>
    <row r="94" spans="1:5">
      <c r="A94" s="6"/>
      <c r="B94" s="6"/>
      <c r="C94" s="6"/>
      <c r="D94" s="6"/>
    </row>
    <row r="95" spans="1:5">
      <c r="A95" s="6"/>
      <c r="B95" s="6"/>
      <c r="C95" s="6"/>
      <c r="D95" s="6"/>
    </row>
    <row r="96" spans="1:5">
      <c r="A96" s="6"/>
      <c r="B96" s="6"/>
      <c r="C96" s="6"/>
      <c r="D96" s="6"/>
      <c r="E96" s="6"/>
    </row>
    <row r="97" spans="1:8">
      <c r="A97" s="6"/>
      <c r="B97" s="6"/>
      <c r="C97" s="6"/>
      <c r="D97" s="6"/>
      <c r="E97" s="6"/>
    </row>
    <row r="98" spans="1:8">
      <c r="A98" s="6"/>
      <c r="B98" s="6"/>
      <c r="C98" s="6"/>
      <c r="D98" s="6"/>
      <c r="E98" s="6"/>
      <c r="F98" s="6"/>
    </row>
    <row r="99" spans="1:8">
      <c r="A99" s="6"/>
      <c r="B99" s="6"/>
      <c r="C99" s="6"/>
      <c r="D99" s="6"/>
      <c r="E99" s="6"/>
      <c r="F99" s="6"/>
    </row>
    <row r="100" spans="1:8">
      <c r="A100" s="6"/>
      <c r="B100" s="6"/>
      <c r="C100" s="6"/>
      <c r="D100" s="6"/>
      <c r="E100" s="6"/>
      <c r="F100" s="6"/>
      <c r="G100" s="6"/>
      <c r="H100" s="6"/>
    </row>
    <row r="101" spans="1:8">
      <c r="A101" s="6"/>
      <c r="B101" s="6"/>
      <c r="C101" s="6"/>
      <c r="D101" s="6"/>
      <c r="E101" s="6"/>
      <c r="F101" s="6"/>
      <c r="G101" s="6"/>
      <c r="H101" s="6"/>
    </row>
    <row r="102" spans="1:8">
      <c r="D102" s="6"/>
      <c r="E102" s="6"/>
      <c r="F102" s="6"/>
      <c r="G102" s="6"/>
      <c r="H102" s="6"/>
    </row>
    <row r="103" spans="1:8">
      <c r="D103" s="6"/>
      <c r="E103" s="6"/>
      <c r="F103" s="6"/>
      <c r="G103" s="6"/>
      <c r="H103" s="6"/>
    </row>
    <row r="104" spans="1:8">
      <c r="D104" s="6"/>
      <c r="E104" s="6"/>
      <c r="F104" s="6"/>
      <c r="G104" s="6"/>
      <c r="H104" s="6"/>
    </row>
    <row r="105" spans="1:8">
      <c r="D105" s="6"/>
      <c r="E105" s="6"/>
      <c r="F105" s="6"/>
      <c r="G105" s="6"/>
      <c r="H105" s="6"/>
    </row>
    <row r="106" spans="1:8">
      <c r="D106" s="6"/>
      <c r="E106" s="6"/>
      <c r="F106" s="6"/>
      <c r="G106" s="6"/>
      <c r="H106" s="6"/>
    </row>
    <row r="107" spans="1:8">
      <c r="D107" s="6"/>
      <c r="E107" s="6"/>
      <c r="F107" s="6"/>
      <c r="G107" s="6"/>
      <c r="H107" s="6"/>
    </row>
    <row r="108" spans="1:8">
      <c r="D108" s="6"/>
      <c r="E108" s="6"/>
      <c r="F108" s="6"/>
      <c r="G108" s="6"/>
      <c r="H108" s="6"/>
    </row>
    <row r="109" spans="1:8">
      <c r="E109" s="6"/>
      <c r="F109" s="6"/>
      <c r="G109" s="6"/>
      <c r="H109" s="6"/>
    </row>
    <row r="110" spans="1:8">
      <c r="E110" s="6"/>
      <c r="F110" s="6"/>
      <c r="G110" s="6"/>
      <c r="H110" s="6"/>
    </row>
    <row r="111" spans="1:8">
      <c r="E111" s="6"/>
      <c r="F111" s="6"/>
      <c r="G111" s="6"/>
      <c r="H111" s="6"/>
    </row>
    <row r="112" spans="1:8">
      <c r="E112" s="6"/>
      <c r="F112" s="6"/>
      <c r="G112" s="6"/>
      <c r="H112" s="6"/>
    </row>
    <row r="113" spans="5:8">
      <c r="E113" s="6"/>
      <c r="F113" s="6"/>
      <c r="G113" s="6"/>
      <c r="H113" s="6"/>
    </row>
    <row r="114" spans="5:8">
      <c r="F114" s="6"/>
      <c r="G114" s="6"/>
      <c r="H114" s="6"/>
    </row>
    <row r="115" spans="5:8">
      <c r="F115" s="6"/>
      <c r="G115" s="6"/>
      <c r="H115" s="6"/>
    </row>
    <row r="116" spans="5:8">
      <c r="G116" s="6"/>
      <c r="H116" s="6"/>
    </row>
    <row r="117" spans="5:8">
      <c r="G117" s="6"/>
      <c r="H117" s="6"/>
    </row>
  </sheetData>
  <mergeCells count="1">
    <mergeCell ref="A7:D8"/>
  </mergeCells>
  <phoneticPr fontId="2" type="noConversion"/>
  <hyperlinks>
    <hyperlink ref="C5" location="_ftnref1" display="_ftnref1"/>
  </hyperlinks>
  <pageMargins left="0.75" right="0.75" top="1" bottom="1" header="0.4921259845" footer="0.4921259845"/>
  <pageSetup paperSize="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7" sqref="G17"/>
    </sheetView>
  </sheetViews>
  <sheetFormatPr baseColWidth="10" defaultColWidth="11.5" defaultRowHeight="12" x14ac:dyDescent="0"/>
  <cols>
    <col min="1" max="1" width="23.5" customWidth="1"/>
  </cols>
  <sheetData/>
  <phoneticPr fontId="2" type="noConversion"/>
  <pageMargins left="0.75" right="0.75" top="1" bottom="1" header="0.4921259845" footer="0.492125984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 defaultRowHeight="12" x14ac:dyDescent="0"/>
  <sheetData/>
  <phoneticPr fontId="2" type="noConversion"/>
  <pageMargins left="0.75" right="0.75" top="1" bottom="1" header="0.4921259845" footer="0.492125984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election activeCell="M4" sqref="M4"/>
    </sheetView>
  </sheetViews>
  <sheetFormatPr baseColWidth="10" defaultColWidth="11.5" defaultRowHeight="12" x14ac:dyDescent="0"/>
  <cols>
    <col min="1" max="1" width="1.1640625" customWidth="1"/>
    <col min="2" max="2" width="64.5" customWidth="1"/>
    <col min="3" max="3" width="1.5" customWidth="1"/>
    <col min="4" max="4" width="5.5" customWidth="1"/>
    <col min="5" max="5" width="16" customWidth="1"/>
  </cols>
  <sheetData>
    <row r="1" spans="2:5" ht="24">
      <c r="B1" s="21" t="s">
        <v>15</v>
      </c>
      <c r="C1" s="22"/>
      <c r="D1" s="27"/>
      <c r="E1" s="27"/>
    </row>
    <row r="2" spans="2:5">
      <c r="B2" s="21" t="s">
        <v>16</v>
      </c>
      <c r="C2" s="22"/>
      <c r="D2" s="27"/>
      <c r="E2" s="27"/>
    </row>
    <row r="3" spans="2:5">
      <c r="B3" s="23"/>
      <c r="C3" s="23"/>
      <c r="D3" s="28"/>
      <c r="E3" s="28"/>
    </row>
    <row r="4" spans="2:5" ht="36">
      <c r="B4" s="24" t="s">
        <v>17</v>
      </c>
      <c r="C4" s="23"/>
      <c r="D4" s="28"/>
      <c r="E4" s="28"/>
    </row>
    <row r="5" spans="2:5">
      <c r="B5" s="23"/>
      <c r="C5" s="23"/>
      <c r="D5" s="28"/>
      <c r="E5" s="28"/>
    </row>
    <row r="6" spans="2:5">
      <c r="B6" s="21" t="s">
        <v>18</v>
      </c>
      <c r="C6" s="22"/>
      <c r="D6" s="27"/>
      <c r="E6" s="29" t="s">
        <v>19</v>
      </c>
    </row>
    <row r="7" spans="2:5" ht="13" thickBot="1">
      <c r="B7" s="23"/>
      <c r="C7" s="23"/>
      <c r="D7" s="28"/>
      <c r="E7" s="28"/>
    </row>
    <row r="8" spans="2:5" ht="37" thickBot="1">
      <c r="B8" s="25" t="s">
        <v>20</v>
      </c>
      <c r="C8" s="26"/>
      <c r="D8" s="30"/>
      <c r="E8" s="31">
        <v>8</v>
      </c>
    </row>
    <row r="9" spans="2:5">
      <c r="B9" s="23"/>
      <c r="C9" s="23"/>
      <c r="D9" s="28"/>
      <c r="E9" s="28"/>
    </row>
    <row r="10" spans="2:5">
      <c r="B10" s="23"/>
      <c r="C10" s="23"/>
      <c r="D10" s="28"/>
      <c r="E10" s="28"/>
    </row>
  </sheetData>
  <phoneticPr fontId="2"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Feuil1</vt:lpstr>
      <vt:lpstr>Feuil2</vt:lpstr>
      <vt:lpstr>Feuil3</vt:lpstr>
      <vt:lpstr>Rapport sur la compatibilité</vt:lpstr>
    </vt:vector>
  </TitlesOfParts>
  <Company>ECOLO Fédéral - ECODOTA asbl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Desgain</dc:creator>
  <cp:lastModifiedBy>Geert Jespers</cp:lastModifiedBy>
  <cp:lastPrinted>2010-12-13T10:21:40Z</cp:lastPrinted>
  <dcterms:created xsi:type="dcterms:W3CDTF">2007-09-03T15:48:19Z</dcterms:created>
  <dcterms:modified xsi:type="dcterms:W3CDTF">2018-03-09T11:30:31Z</dcterms:modified>
</cp:coreProperties>
</file>